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Budget" sheetId="2" state="visible" r:id="rId4"/>
    <sheet name="Gues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<sst xmlns="http://schemas.openxmlformats.org/spreadsheetml/2006/main" count="189" uniqueCount="98">
  <si>
    <t xml:space="preserve">Wedding Budget Spreadsheet for Google Sheets (free version)</t>
  </si>
  <si>
    <t xml:space="preserve">SuanSupply  |  suansupply.com</t>
  </si>
  <si>
    <t xml:space="preserve">HOW TO OPEN IT</t>
  </si>
  <si>
    <t xml:space="preserve">Google Sheets: File &gt; Import &gt; Upload, choose this file, then Replace spreadsheet or Create new spreadsheet. Excel: just double-click the file.</t>
  </si>
  <si>
    <t xml:space="preserve">WHAT TO TYPE IN</t>
  </si>
  <si>
    <t xml:space="preserve">Only the columns with RED headers and the cells shaded light yellow with blue text. Columns with dark headers are formulas: please do not type in them.</t>
  </si>
  <si>
    <t xml:space="preserve">The example data is invented. Select the yellow cells and press Delete to clear it (do not delete whole rows or columns).</t>
  </si>
  <si>
    <t xml:space="preserve">HOW IT WORKS</t>
  </si>
  <si>
    <t xml:space="preserve">1. Budget: type your categories, your estimate and what each one really cost. The difference and a chart update by themselves.</t>
  </si>
  <si>
    <t xml:space="preserve">2. Guests: list your guests, pick RSVP and meal from the drop-downs, and see the counts at the top.</t>
  </si>
  <si>
    <t xml:space="preserve">The full version adds vendors with deposits, a payment schedule and a dashboard.</t>
  </si>
  <si>
    <t xml:space="preserve">Personal use only. Please do not resell or share the file.</t>
  </si>
  <si>
    <t xml:space="preserve">Budget</t>
  </si>
  <si>
    <t xml:space="preserve">Type your estimate and what each category really cost.</t>
  </si>
  <si>
    <t xml:space="preserve">Total budget</t>
  </si>
  <si>
    <t xml:space="preserve">Category</t>
  </si>
  <si>
    <t xml:space="preserve">Estimated</t>
  </si>
  <si>
    <t xml:space="preserve">Actual cost</t>
  </si>
  <si>
    <t xml:space="preserve">Difference</t>
  </si>
  <si>
    <t xml:space="preserve">% of budget</t>
  </si>
  <si>
    <t xml:space="preserve">Venue</t>
  </si>
  <si>
    <t xml:space="preserve">Catering</t>
  </si>
  <si>
    <t xml:space="preserve">Photography</t>
  </si>
  <si>
    <t xml:space="preserve">Videography</t>
  </si>
  <si>
    <t xml:space="preserve">Music and DJ</t>
  </si>
  <si>
    <t xml:space="preserve">Flowers</t>
  </si>
  <si>
    <t xml:space="preserve">Attire</t>
  </si>
  <si>
    <t xml:space="preserve">Hair and makeup</t>
  </si>
  <si>
    <t xml:space="preserve">Cake</t>
  </si>
  <si>
    <t xml:space="preserve">Stationery</t>
  </si>
  <si>
    <t xml:space="preserve">Rings</t>
  </si>
  <si>
    <t xml:space="preserve">Decor and rentals</t>
  </si>
  <si>
    <t xml:space="preserve">Transport</t>
  </si>
  <si>
    <t xml:space="preserve">Officiant</t>
  </si>
  <si>
    <t xml:space="preserve">Miscellaneous</t>
  </si>
  <si>
    <t xml:space="preserve">Total</t>
  </si>
  <si>
    <t xml:space="preserve">Guests</t>
  </si>
  <si>
    <t xml:space="preserve">List your guests. Pick RSVP and meal from the drop-downs.</t>
  </si>
  <si>
    <t xml:space="preserve">Meals (attending)</t>
  </si>
  <si>
    <t xml:space="preserve">Invited</t>
  </si>
  <si>
    <t xml:space="preserve">Chicken</t>
  </si>
  <si>
    <t xml:space="preserve">Attending</t>
  </si>
  <si>
    <t xml:space="preserve">Beef</t>
  </si>
  <si>
    <t xml:space="preserve">Declined</t>
  </si>
  <si>
    <t xml:space="preserve">Fish</t>
  </si>
  <si>
    <t xml:space="preserve">Pending</t>
  </si>
  <si>
    <t xml:space="preserve">Vegetarian</t>
  </si>
  <si>
    <t xml:space="preserve">Guest</t>
  </si>
  <si>
    <t xml:space="preserve">Group</t>
  </si>
  <si>
    <t xml:space="preserve">RSVP</t>
  </si>
  <si>
    <t xml:space="preserve">Meal</t>
  </si>
  <si>
    <t xml:space="preserve">Table</t>
  </si>
  <si>
    <t xml:space="preserve">Notes</t>
  </si>
  <si>
    <t xml:space="preserve">Kids meal</t>
  </si>
  <si>
    <t xml:space="preserve">Elena Marsh</t>
  </si>
  <si>
    <t xml:space="preserve">Family A</t>
  </si>
  <si>
    <t xml:space="preserve">Yes</t>
  </si>
  <si>
    <t xml:space="preserve">Tomas Brandt</t>
  </si>
  <si>
    <t xml:space="preserve">Colleagues</t>
  </si>
  <si>
    <t xml:space="preserve">Priya Lal</t>
  </si>
  <si>
    <t xml:space="preserve">Friends</t>
  </si>
  <si>
    <t xml:space="preserve">Owen Fitch</t>
  </si>
  <si>
    <t xml:space="preserve">Family B</t>
  </si>
  <si>
    <t xml:space="preserve">Sofia Reyes</t>
  </si>
  <si>
    <t xml:space="preserve">Nut allergy</t>
  </si>
  <si>
    <t xml:space="preserve">Daniel Okoye</t>
  </si>
  <si>
    <t xml:space="preserve">Mia Lindqvist</t>
  </si>
  <si>
    <t xml:space="preserve">No</t>
  </si>
  <si>
    <t xml:space="preserve">Jonas Weber</t>
  </si>
  <si>
    <t xml:space="preserve">Hana Kimura</t>
  </si>
  <si>
    <t xml:space="preserve">Luca Bianchi</t>
  </si>
  <si>
    <t xml:space="preserve">Amara Nwosu</t>
  </si>
  <si>
    <t xml:space="preserve">Ethan Cole</t>
  </si>
  <si>
    <t xml:space="preserve">Plus one: Jade</t>
  </si>
  <si>
    <t xml:space="preserve">Ruth Abelard</t>
  </si>
  <si>
    <t xml:space="preserve">Felix Ortega</t>
  </si>
  <si>
    <t xml:space="preserve">Nora Haldane</t>
  </si>
  <si>
    <t xml:space="preserve">Victor Petrov</t>
  </si>
  <si>
    <t xml:space="preserve">Leila Haddad</t>
  </si>
  <si>
    <t xml:space="preserve">Samuel Doyle</t>
  </si>
  <si>
    <t xml:space="preserve">Ingrid Solberg</t>
  </si>
  <si>
    <t xml:space="preserve">Mateo Vargas</t>
  </si>
  <si>
    <t xml:space="preserve">Clara Whitfield</t>
  </si>
  <si>
    <t xml:space="preserve">Ravi Menon</t>
  </si>
  <si>
    <t xml:space="preserve">Zoe Callahan</t>
  </si>
  <si>
    <t xml:space="preserve">Hugo Fontaine</t>
  </si>
  <si>
    <t xml:space="preserve">Aisha Rahman</t>
  </si>
  <si>
    <t xml:space="preserve">Pedro Salinas</t>
  </si>
  <si>
    <t xml:space="preserve">Greta Lund</t>
  </si>
  <si>
    <t xml:space="preserve">Oscar Bell</t>
  </si>
  <si>
    <t xml:space="preserve">Yuki Tanaka</t>
  </si>
  <si>
    <t xml:space="preserve">Isla Reid</t>
  </si>
  <si>
    <t xml:space="preserve">Marco Ricci</t>
  </si>
  <si>
    <t xml:space="preserve">Tess Morgan</t>
  </si>
  <si>
    <t xml:space="preserve">Andre Dubois</t>
  </si>
  <si>
    <t xml:space="preserve">Lena Fischer</t>
  </si>
  <si>
    <t xml:space="preserve">Caleb Stone</t>
  </si>
  <si>
    <t xml:space="preserve">Maya Patel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</si>
</sst>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-#,##0.00;\-"/>
    <numFmt numFmtId="166" formatCode="0%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5B8DB8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Estimated vs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Budget!B4</c:f>
              <c:strCache>
                <c:ptCount val="1"/>
                <c:pt idx="0">
                  <c:v>Estimated</c:v>
                </c:pt>
              </c:strCache>
            </c:strRef>
          </c:tx>
          <c:spPr>
            <a:solidFill>
              <a:srgbClr val="5b8db8"/>
            </a:solidFill>
            <a:ln w="0">
              <a:solidFill>
                <a:srgbClr val="5b8d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Budget!$A$5:$A$20</c:f>
              <c:strCache>
                <c:ptCount val="16"/>
                <c:pt idx="0">
                  <c:v>Venue</c:v>
                </c:pt>
                <c:pt idx="1">
                  <c:v>Catering</c:v>
                </c:pt>
                <c:pt idx="2">
                  <c:v>Photography</c:v>
                </c:pt>
                <c:pt idx="3">
                  <c:v>Videography</c:v>
                </c:pt>
                <c:pt idx="4">
                  <c:v>Music and DJ</c:v>
                </c:pt>
                <c:pt idx="5">
                  <c:v>Flowers</c:v>
                </c:pt>
                <c:pt idx="6">
                  <c:v>Attire</c:v>
                </c:pt>
                <c:pt idx="7">
                  <c:v>Hair and makeup</c:v>
                </c:pt>
                <c:pt idx="8">
                  <c:v>Cake</c:v>
                </c:pt>
                <c:pt idx="9">
                  <c:v>Stationery</c:v>
                </c:pt>
                <c:pt idx="10">
                  <c:v>Rings</c:v>
                </c:pt>
                <c:pt idx="11">
                  <c:v>Decor and rentals</c:v>
                </c:pt>
                <c:pt idx="12">
                  <c:v>Transport</c:v>
                </c:pt>
                <c:pt idx="13">
                  <c:v>Officiant</c:v>
                </c:pt>
                <c:pt idx="14">
                  <c:v>Miscellaneous</c:v>
                </c:pt>
                <c:pt idx="15">
                  <c:v/>
                </c:pt>
              </c:strCache>
            </c:strRef>
          </c:cat>
          <c:val>
            <c:numRef>
              <c:f>Budget!$B$5:$B$20</c:f>
              <c:numCache>
                <c:formatCode>#,##0.00;\-#,##0.00;\-</c:formatCode>
                <c:ptCount val="16"/>
                <c:pt idx="0">
                  <c:v>6000</c:v>
                </c:pt>
                <c:pt idx="1">
                  <c:v>7500</c:v>
                </c:pt>
                <c:pt idx="2">
                  <c:v>2500</c:v>
                </c:pt>
                <c:pt idx="3">
                  <c:v>1200</c:v>
                </c:pt>
                <c:pt idx="4">
                  <c:v>1800</c:v>
                </c:pt>
                <c:pt idx="5">
                  <c:v>1500</c:v>
                </c:pt>
                <c:pt idx="6">
                  <c:v>2200</c:v>
                </c:pt>
                <c:pt idx="7">
                  <c:v>600</c:v>
                </c:pt>
                <c:pt idx="8">
                  <c:v>450</c:v>
                </c:pt>
                <c:pt idx="9">
                  <c:v>350</c:v>
                </c:pt>
                <c:pt idx="10">
                  <c:v>1800</c:v>
                </c:pt>
                <c:pt idx="11">
                  <c:v>900</c:v>
                </c:pt>
                <c:pt idx="12">
                  <c:v>500</c:v>
                </c:pt>
                <c:pt idx="13">
                  <c:v>300</c:v>
                </c:pt>
                <c:pt idx="14">
                  <c:v>400</c:v>
                </c:pt>
              </c:numCache>
            </c:numRef>
          </c:val>
        </c:ser>
        <c:ser>
          <c:idx val="1"/>
          <c:order val="1"/>
          <c:tx>
            <c:strRef>
              <c:f>Budget!C4</c:f>
              <c:strCache>
                <c:ptCount val="1"/>
                <c:pt idx="0">
                  <c:v>Actual cost</c:v>
                </c:pt>
              </c:strCache>
            </c:strRef>
          </c:tx>
          <c:spPr>
            <a:solidFill>
              <a:srgbClr val="b3261e"/>
            </a:solidFill>
            <a:ln w="0">
              <a:solidFill>
                <a:srgbClr val="b3261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Budget!$A$5:$A$20</c:f>
              <c:strCache>
                <c:ptCount val="16"/>
                <c:pt idx="0">
                  <c:v>Venue</c:v>
                </c:pt>
                <c:pt idx="1">
                  <c:v>Catering</c:v>
                </c:pt>
                <c:pt idx="2">
                  <c:v>Photography</c:v>
                </c:pt>
                <c:pt idx="3">
                  <c:v>Videography</c:v>
                </c:pt>
                <c:pt idx="4">
                  <c:v>Music and DJ</c:v>
                </c:pt>
                <c:pt idx="5">
                  <c:v>Flowers</c:v>
                </c:pt>
                <c:pt idx="6">
                  <c:v>Attire</c:v>
                </c:pt>
                <c:pt idx="7">
                  <c:v>Hair and makeup</c:v>
                </c:pt>
                <c:pt idx="8">
                  <c:v>Cake</c:v>
                </c:pt>
                <c:pt idx="9">
                  <c:v>Stationery</c:v>
                </c:pt>
                <c:pt idx="10">
                  <c:v>Rings</c:v>
                </c:pt>
                <c:pt idx="11">
                  <c:v>Decor and rentals</c:v>
                </c:pt>
                <c:pt idx="12">
                  <c:v>Transport</c:v>
                </c:pt>
                <c:pt idx="13">
                  <c:v>Officiant</c:v>
                </c:pt>
                <c:pt idx="14">
                  <c:v>Miscellaneous</c:v>
                </c:pt>
                <c:pt idx="15">
                  <c:v/>
                </c:pt>
              </c:strCache>
            </c:strRef>
          </c:cat>
          <c:val>
            <c:numRef>
              <c:f>Budget!$C$5:$C$20</c:f>
              <c:numCache>
                <c:formatCode>#,##0.00;\-#,##0.00;\-</c:formatCode>
                <c:ptCount val="16"/>
                <c:pt idx="0">
                  <c:v>6200</c:v>
                </c:pt>
                <c:pt idx="1">
                  <c:v>7400</c:v>
                </c:pt>
                <c:pt idx="2">
                  <c:v>2500</c:v>
                </c:pt>
                <c:pt idx="3">
                  <c:v>1200</c:v>
                </c:pt>
                <c:pt idx="4">
                  <c:v>1700</c:v>
                </c:pt>
                <c:pt idx="5">
                  <c:v>1450</c:v>
                </c:pt>
                <c:pt idx="6">
                  <c:v>2100</c:v>
                </c:pt>
                <c:pt idx="7">
                  <c:v>580</c:v>
                </c:pt>
                <c:pt idx="8">
                  <c:v>430</c:v>
                </c:pt>
                <c:pt idx="9">
                  <c:v>340</c:v>
                </c:pt>
                <c:pt idx="10">
                  <c:v>1750</c:v>
                </c:pt>
                <c:pt idx="11">
                  <c:v>880</c:v>
                </c:pt>
                <c:pt idx="13">
                  <c:v>300</c:v>
                </c:pt>
              </c:numCache>
            </c:numRef>
          </c:val>
        </c:ser>
        <c:gapWidth val="150"/>
        <c:overlap val="0"/>
        <c:axId val="82616133"/>
        <c:axId val="35667093"/>
      </c:barChart>
      <c:catAx>
        <c:axId val="8261613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667093"/>
        <c:crosses val="autoZero"/>
        <c:auto val="1"/>
        <c:lblAlgn val="ctr"/>
        <c:lblOffset val="100"/>
        <c:noMultiLvlLbl val="0"/>
      </c:catAx>
      <c:valAx>
        <c:axId val="356670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61613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14</xdr:col>
      <xdr:colOff>507600</xdr:colOff>
      <xdr:row>24</xdr:row>
      <xdr:rowOff>109440</xdr:rowOff>
    </xdr:to>
    <xdr:graphicFrame>
      <xdr:nvGraphicFramePr>
        <xdr:cNvPr id="0" name="Chart 1"/>
        <xdr:cNvGraphicFramePr/>
      </xdr:nvGraphicFramePr>
      <xdr:xfrm>
        <a:off x="6532200" y="704880"/>
        <a:ext cx="53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30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/>
    </row>
    <row r="15" customFormat="false" ht="18" hidden="false" customHeight="true" outlineLevel="0" collapsed="false">
      <c r="A15" s="4" t="s">
        <v>10</v>
      </c>
    </row>
    <row r="16" customFormat="false" ht="18" hidden="false" customHeight="true" outlineLevel="0" collapsed="false">
      <c r="A16" s="4" t="s">
        <v>11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6"/>
  </cols>
  <sheetData>
    <row r="1" customFormat="false" ht="25.5" hidden="false" customHeight="tru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5" t="s">
        <v>14</v>
      </c>
      <c r="B3" s="6" t="n">
        <v>28000</v>
      </c>
    </row>
    <row r="4" customFormat="false" ht="31.5" hidden="false" customHeight="true" outlineLevel="0" collapsed="false">
      <c r="A4" s="7" t="s">
        <v>15</v>
      </c>
      <c r="B4" s="7" t="s">
        <v>16</v>
      </c>
      <c r="C4" s="7" t="s">
        <v>17</v>
      </c>
      <c r="D4" s="8" t="s">
        <v>18</v>
      </c>
      <c r="E4" s="8" t="s">
        <v>19</v>
      </c>
    </row>
    <row r="5" customFormat="false" ht="15" hidden="false" customHeight="false" outlineLevel="0" collapsed="false">
      <c r="A5" s="9" t="s">
        <v>20</v>
      </c>
      <c r="B5" s="6" t="n">
        <v>6000</v>
      </c>
      <c r="C5" s="6" t="n">
        <v>6200</v>
      </c>
      <c r="D5" s="10" t="n">
        <f aca="false">IF(A5="","",B5-C5)</f>
        <v>-200</v>
      </c>
      <c r="E5" s="11" t="n">
        <f aca="false">IF(OR(A5="",$B$3=0),"",C5/$B$3)</f>
        <v>0.221428571428571</v>
      </c>
    </row>
    <row r="6" customFormat="false" ht="15" hidden="false" customHeight="false" outlineLevel="0" collapsed="false">
      <c r="A6" s="9" t="s">
        <v>21</v>
      </c>
      <c r="B6" s="6" t="n">
        <v>7500</v>
      </c>
      <c r="C6" s="6" t="n">
        <v>7400</v>
      </c>
      <c r="D6" s="10" t="n">
        <f aca="false">IF(A6="","",B6-C6)</f>
        <v>100</v>
      </c>
      <c r="E6" s="11" t="n">
        <f aca="false">IF(OR(A6="",$B$3=0),"",C6/$B$3)</f>
        <v>0.264285714285714</v>
      </c>
    </row>
    <row r="7" customFormat="false" ht="15" hidden="false" customHeight="false" outlineLevel="0" collapsed="false">
      <c r="A7" s="9" t="s">
        <v>22</v>
      </c>
      <c r="B7" s="6" t="n">
        <v>2500</v>
      </c>
      <c r="C7" s="6" t="n">
        <v>2500</v>
      </c>
      <c r="D7" s="10" t="n">
        <f aca="false">IF(A7="","",B7-C7)</f>
        <v>0</v>
      </c>
      <c r="E7" s="11" t="n">
        <f aca="false">IF(OR(A7="",$B$3=0),"",C7/$B$3)</f>
        <v>0.0892857142857143</v>
      </c>
    </row>
    <row r="8" customFormat="false" ht="15" hidden="false" customHeight="false" outlineLevel="0" collapsed="false">
      <c r="A8" s="9" t="s">
        <v>23</v>
      </c>
      <c r="B8" s="6" t="n">
        <v>1200</v>
      </c>
      <c r="C8" s="6" t="n">
        <v>1200</v>
      </c>
      <c r="D8" s="10" t="n">
        <f aca="false">IF(A8="","",B8-C8)</f>
        <v>0</v>
      </c>
      <c r="E8" s="11" t="n">
        <f aca="false">IF(OR(A8="",$B$3=0),"",C8/$B$3)</f>
        <v>0.0428571428571429</v>
      </c>
    </row>
    <row r="9" customFormat="false" ht="15" hidden="false" customHeight="false" outlineLevel="0" collapsed="false">
      <c r="A9" s="9" t="s">
        <v>24</v>
      </c>
      <c r="B9" s="6" t="n">
        <v>1800</v>
      </c>
      <c r="C9" s="6" t="n">
        <v>1700</v>
      </c>
      <c r="D9" s="10" t="n">
        <f aca="false">IF(A9="","",B9-C9)</f>
        <v>100</v>
      </c>
      <c r="E9" s="11" t="n">
        <f aca="false">IF(OR(A9="",$B$3=0),"",C9/$B$3)</f>
        <v>0.0607142857142857</v>
      </c>
    </row>
    <row r="10" customFormat="false" ht="15" hidden="false" customHeight="false" outlineLevel="0" collapsed="false">
      <c r="A10" s="9" t="s">
        <v>25</v>
      </c>
      <c r="B10" s="6" t="n">
        <v>1500</v>
      </c>
      <c r="C10" s="6" t="n">
        <v>1450</v>
      </c>
      <c r="D10" s="10" t="n">
        <f aca="false">IF(A10="","",B10-C10)</f>
        <v>50</v>
      </c>
      <c r="E10" s="11" t="n">
        <f aca="false">IF(OR(A10="",$B$3=0),"",C10/$B$3)</f>
        <v>0.0517857142857143</v>
      </c>
    </row>
    <row r="11" customFormat="false" ht="15" hidden="false" customHeight="false" outlineLevel="0" collapsed="false">
      <c r="A11" s="9" t="s">
        <v>26</v>
      </c>
      <c r="B11" s="6" t="n">
        <v>2200</v>
      </c>
      <c r="C11" s="6" t="n">
        <v>2100</v>
      </c>
      <c r="D11" s="10" t="n">
        <f aca="false">IF(A11="","",B11-C11)</f>
        <v>100</v>
      </c>
      <c r="E11" s="11" t="n">
        <f aca="false">IF(OR(A11="",$B$3=0),"",C11/$B$3)</f>
        <v>0.075</v>
      </c>
    </row>
    <row r="12" customFormat="false" ht="15" hidden="false" customHeight="false" outlineLevel="0" collapsed="false">
      <c r="A12" s="9" t="s">
        <v>27</v>
      </c>
      <c r="B12" s="6" t="n">
        <v>600</v>
      </c>
      <c r="C12" s="6" t="n">
        <v>580</v>
      </c>
      <c r="D12" s="10" t="n">
        <f aca="false">IF(A12="","",B12-C12)</f>
        <v>20</v>
      </c>
      <c r="E12" s="11" t="n">
        <f aca="false">IF(OR(A12="",$B$3=0),"",C12/$B$3)</f>
        <v>0.0207142857142857</v>
      </c>
    </row>
    <row r="13" customFormat="false" ht="15" hidden="false" customHeight="false" outlineLevel="0" collapsed="false">
      <c r="A13" s="9" t="s">
        <v>28</v>
      </c>
      <c r="B13" s="6" t="n">
        <v>450</v>
      </c>
      <c r="C13" s="6" t="n">
        <v>430</v>
      </c>
      <c r="D13" s="10" t="n">
        <f aca="false">IF(A13="","",B13-C13)</f>
        <v>20</v>
      </c>
      <c r="E13" s="11" t="n">
        <f aca="false">IF(OR(A13="",$B$3=0),"",C13/$B$3)</f>
        <v>0.0153571428571429</v>
      </c>
    </row>
    <row r="14" customFormat="false" ht="15" hidden="false" customHeight="false" outlineLevel="0" collapsed="false">
      <c r="A14" s="9" t="s">
        <v>29</v>
      </c>
      <c r="B14" s="6" t="n">
        <v>350</v>
      </c>
      <c r="C14" s="6" t="n">
        <v>340</v>
      </c>
      <c r="D14" s="10" t="n">
        <f aca="false">IF(A14="","",B14-C14)</f>
        <v>10</v>
      </c>
      <c r="E14" s="11" t="n">
        <f aca="false">IF(OR(A14="",$B$3=0),"",C14/$B$3)</f>
        <v>0.0121428571428571</v>
      </c>
    </row>
    <row r="15" customFormat="false" ht="15" hidden="false" customHeight="false" outlineLevel="0" collapsed="false">
      <c r="A15" s="9" t="s">
        <v>30</v>
      </c>
      <c r="B15" s="6" t="n">
        <v>1800</v>
      </c>
      <c r="C15" s="6" t="n">
        <v>1750</v>
      </c>
      <c r="D15" s="10" t="n">
        <f aca="false">IF(A15="","",B15-C15)</f>
        <v>50</v>
      </c>
      <c r="E15" s="11" t="n">
        <f aca="false">IF(OR(A15="",$B$3=0),"",C15/$B$3)</f>
        <v>0.0625</v>
      </c>
    </row>
    <row r="16" customFormat="false" ht="15" hidden="false" customHeight="false" outlineLevel="0" collapsed="false">
      <c r="A16" s="9" t="s">
        <v>31</v>
      </c>
      <c r="B16" s="6" t="n">
        <v>900</v>
      </c>
      <c r="C16" s="6" t="n">
        <v>880</v>
      </c>
      <c r="D16" s="10" t="n">
        <f aca="false">IF(A16="","",B16-C16)</f>
        <v>20</v>
      </c>
      <c r="E16" s="11" t="n">
        <f aca="false">IF(OR(A16="",$B$3=0),"",C16/$B$3)</f>
        <v>0.0314285714285714</v>
      </c>
    </row>
    <row r="17" customFormat="false" ht="15" hidden="false" customHeight="false" outlineLevel="0" collapsed="false">
      <c r="A17" s="9" t="s">
        <v>32</v>
      </c>
      <c r="B17" s="6" t="n">
        <v>500</v>
      </c>
      <c r="C17" s="6"/>
      <c r="D17" s="10" t="n">
        <f aca="false">IF(A17="","",B17-C17)</f>
        <v>500</v>
      </c>
      <c r="E17" s="11" t="n">
        <f aca="false">IF(OR(A17="",$B$3=0),"",C17/$B$3)</f>
        <v>0</v>
      </c>
    </row>
    <row r="18" customFormat="false" ht="15" hidden="false" customHeight="false" outlineLevel="0" collapsed="false">
      <c r="A18" s="9" t="s">
        <v>33</v>
      </c>
      <c r="B18" s="6" t="n">
        <v>300</v>
      </c>
      <c r="C18" s="6" t="n">
        <v>300</v>
      </c>
      <c r="D18" s="10" t="n">
        <f aca="false">IF(A18="","",B18-C18)</f>
        <v>0</v>
      </c>
      <c r="E18" s="11" t="n">
        <f aca="false">IF(OR(A18="",$B$3=0),"",C18/$B$3)</f>
        <v>0.0107142857142857</v>
      </c>
    </row>
    <row r="19" customFormat="false" ht="15" hidden="false" customHeight="false" outlineLevel="0" collapsed="false">
      <c r="A19" s="9" t="s">
        <v>34</v>
      </c>
      <c r="B19" s="6" t="n">
        <v>400</v>
      </c>
      <c r="C19" s="6"/>
      <c r="D19" s="10" t="n">
        <f aca="false">IF(A19="","",B19-C19)</f>
        <v>400</v>
      </c>
      <c r="E19" s="11" t="n">
        <f aca="false">IF(OR(A19="",$B$3=0),"",C19/$B$3)</f>
        <v>0</v>
      </c>
    </row>
    <row r="20" customFormat="false" ht="15" hidden="false" customHeight="false" outlineLevel="0" collapsed="false">
      <c r="A20" s="9"/>
      <c r="B20" s="6"/>
      <c r="C20" s="6"/>
      <c r="D20" s="10" t="str">
        <f aca="false">IF(A20="","",B20-C20)</f>
        <v/>
      </c>
      <c r="E20" s="11" t="str">
        <f aca="false">IF(OR(A20="",$B$3=0),"",C20/$B$3)</f>
        <v/>
      </c>
    </row>
    <row r="21" customFormat="false" ht="15" hidden="false" customHeight="false" outlineLevel="0" collapsed="false">
      <c r="A21" s="5" t="s">
        <v>35</v>
      </c>
      <c r="B21" s="12" t="n">
        <f aca="false">SUM(B5:B20)</f>
        <v>28000</v>
      </c>
      <c r="C21" s="12" t="n">
        <f aca="false">SUM(C5:C20)</f>
        <v>26830</v>
      </c>
      <c r="D21" s="12" t="n">
        <f aca="false">SUM(D5:D20)</f>
        <v>1170</v>
      </c>
      <c r="E21" s="13" t="n">
        <f aca="false">IF($B$3=0,"",C21/$B$3)</f>
        <v>0.958214285714286</v>
      </c>
    </row>
  </sheetData>
  <conditionalFormatting sqref="D5:D2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H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28"/>
    <col collapsed="false" customWidth="true" hidden="false" outlineLevel="0" max="7" min="7" style="0" width="22"/>
    <col collapsed="false" customWidth="true" hidden="false" outlineLevel="0" max="8" min="8" style="0" width="8"/>
  </cols>
  <sheetData>
    <row r="1" customFormat="false" ht="25.5" hidden="false" customHeight="tru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G3" s="14" t="s">
        <v>38</v>
      </c>
    </row>
    <row r="4" customFormat="false" ht="15" hidden="false" customHeight="false" outlineLevel="0" collapsed="false">
      <c r="A4" s="5" t="s">
        <v>39</v>
      </c>
      <c r="B4" s="15" t="n">
        <f aca="false">COUNTA(A9:A108)</f>
        <v>36</v>
      </c>
      <c r="G4" s="16" t="s">
        <v>40</v>
      </c>
      <c r="H4" s="15" t="n">
        <f aca="false">COUNTIFS($D$9:$D$108,G4,$C$9:$C$108,"Yes")</f>
        <v>8</v>
      </c>
    </row>
    <row r="5" customFormat="false" ht="15" hidden="false" customHeight="false" outlineLevel="0" collapsed="false">
      <c r="A5" s="5" t="s">
        <v>41</v>
      </c>
      <c r="B5" s="15" t="n">
        <f aca="false">COUNTIF(C9:C108,"Yes")</f>
        <v>25</v>
      </c>
      <c r="G5" s="16" t="s">
        <v>42</v>
      </c>
      <c r="H5" s="15" t="n">
        <f aca="false">COUNTIFS($D$9:$D$108,G5,$C$9:$C$108,"Yes")</f>
        <v>6</v>
      </c>
    </row>
    <row r="6" customFormat="false" ht="15" hidden="false" customHeight="false" outlineLevel="0" collapsed="false">
      <c r="A6" s="5" t="s">
        <v>43</v>
      </c>
      <c r="B6" s="15" t="n">
        <f aca="false">COUNTIF(C9:C108,"No")</f>
        <v>4</v>
      </c>
      <c r="G6" s="16" t="s">
        <v>44</v>
      </c>
      <c r="H6" s="15" t="n">
        <f aca="false">COUNTIFS($D$9:$D$108,G6,$C$9:$C$108,"Yes")</f>
        <v>5</v>
      </c>
    </row>
    <row r="7" customFormat="false" ht="15" hidden="false" customHeight="false" outlineLevel="0" collapsed="false">
      <c r="A7" s="5" t="s">
        <v>45</v>
      </c>
      <c r="B7" s="15" t="n">
        <f aca="false">COUNTIF(C9:C108,"Pending")</f>
        <v>7</v>
      </c>
      <c r="G7" s="16" t="s">
        <v>46</v>
      </c>
      <c r="H7" s="15" t="n">
        <f aca="false">COUNTIFS($D$9:$D$108,G7,$C$9:$C$108,"Yes")</f>
        <v>5</v>
      </c>
    </row>
    <row r="8" customFormat="false" ht="31.5" hidden="false" customHeight="true" outlineLevel="0" collapsed="false">
      <c r="A8" s="7" t="s">
        <v>47</v>
      </c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16" t="s">
        <v>53</v>
      </c>
      <c r="H8" s="15" t="n">
        <f aca="false">COUNTIFS($D$9:$D$108,G8,$C$9:$C$108,"Yes")</f>
        <v>1</v>
      </c>
    </row>
    <row r="9" customFormat="false" ht="15" hidden="false" customHeight="false" outlineLevel="0" collapsed="false">
      <c r="A9" s="9" t="s">
        <v>54</v>
      </c>
      <c r="B9" s="9" t="s">
        <v>55</v>
      </c>
      <c r="C9" s="9" t="s">
        <v>56</v>
      </c>
      <c r="D9" s="9" t="s">
        <v>40</v>
      </c>
      <c r="E9" s="9" t="n">
        <v>1</v>
      </c>
      <c r="F9" s="9"/>
    </row>
    <row r="10" customFormat="false" ht="15" hidden="false" customHeight="false" outlineLevel="0" collapsed="false">
      <c r="A10" s="9" t="s">
        <v>57</v>
      </c>
      <c r="B10" s="9" t="s">
        <v>58</v>
      </c>
      <c r="C10" s="9" t="s">
        <v>56</v>
      </c>
      <c r="D10" s="9" t="s">
        <v>42</v>
      </c>
      <c r="E10" s="9" t="n">
        <v>2</v>
      </c>
      <c r="F10" s="9"/>
    </row>
    <row r="11" customFormat="false" ht="15" hidden="false" customHeight="false" outlineLevel="0" collapsed="false">
      <c r="A11" s="9" t="s">
        <v>59</v>
      </c>
      <c r="B11" s="9" t="s">
        <v>60</v>
      </c>
      <c r="C11" s="9" t="s">
        <v>56</v>
      </c>
      <c r="D11" s="9" t="s">
        <v>46</v>
      </c>
      <c r="E11" s="9" t="n">
        <v>3</v>
      </c>
      <c r="F11" s="9"/>
    </row>
    <row r="12" customFormat="false" ht="15" hidden="false" customHeight="false" outlineLevel="0" collapsed="false">
      <c r="A12" s="9" t="s">
        <v>61</v>
      </c>
      <c r="B12" s="9" t="s">
        <v>62</v>
      </c>
      <c r="C12" s="9" t="s">
        <v>45</v>
      </c>
      <c r="D12" s="9"/>
      <c r="E12" s="9"/>
      <c r="F12" s="9"/>
    </row>
    <row r="13" customFormat="false" ht="15" hidden="false" customHeight="false" outlineLevel="0" collapsed="false">
      <c r="A13" s="9" t="s">
        <v>63</v>
      </c>
      <c r="B13" s="9" t="s">
        <v>55</v>
      </c>
      <c r="C13" s="9" t="s">
        <v>56</v>
      </c>
      <c r="D13" s="9" t="s">
        <v>44</v>
      </c>
      <c r="E13" s="9" t="n">
        <v>5</v>
      </c>
      <c r="F13" s="9" t="s">
        <v>64</v>
      </c>
    </row>
    <row r="14" customFormat="false" ht="15" hidden="false" customHeight="false" outlineLevel="0" collapsed="false">
      <c r="A14" s="9" t="s">
        <v>65</v>
      </c>
      <c r="B14" s="9" t="s">
        <v>58</v>
      </c>
      <c r="C14" s="9" t="s">
        <v>56</v>
      </c>
      <c r="D14" s="9" t="s">
        <v>42</v>
      </c>
      <c r="E14" s="9" t="n">
        <v>1</v>
      </c>
      <c r="F14" s="9"/>
    </row>
    <row r="15" customFormat="false" ht="15" hidden="false" customHeight="false" outlineLevel="0" collapsed="false">
      <c r="A15" s="9" t="s">
        <v>66</v>
      </c>
      <c r="B15" s="9" t="s">
        <v>60</v>
      </c>
      <c r="C15" s="9" t="s">
        <v>67</v>
      </c>
      <c r="D15" s="9"/>
      <c r="E15" s="9"/>
      <c r="F15" s="9"/>
    </row>
    <row r="16" customFormat="false" ht="15" hidden="false" customHeight="false" outlineLevel="0" collapsed="false">
      <c r="A16" s="9" t="s">
        <v>68</v>
      </c>
      <c r="B16" s="9" t="s">
        <v>62</v>
      </c>
      <c r="C16" s="9" t="s">
        <v>56</v>
      </c>
      <c r="D16" s="9" t="s">
        <v>46</v>
      </c>
      <c r="E16" s="9" t="n">
        <v>3</v>
      </c>
      <c r="F16" s="9"/>
    </row>
    <row r="17" customFormat="false" ht="15" hidden="false" customHeight="false" outlineLevel="0" collapsed="false">
      <c r="A17" s="9" t="s">
        <v>69</v>
      </c>
      <c r="B17" s="9" t="s">
        <v>55</v>
      </c>
      <c r="C17" s="9" t="s">
        <v>56</v>
      </c>
      <c r="D17" s="9" t="s">
        <v>42</v>
      </c>
      <c r="E17" s="9" t="n">
        <v>4</v>
      </c>
      <c r="F17" s="9"/>
    </row>
    <row r="18" customFormat="false" ht="15" hidden="false" customHeight="false" outlineLevel="0" collapsed="false">
      <c r="A18" s="9" t="s">
        <v>70</v>
      </c>
      <c r="B18" s="9" t="s">
        <v>58</v>
      </c>
      <c r="C18" s="9" t="s">
        <v>45</v>
      </c>
      <c r="D18" s="9"/>
      <c r="E18" s="9"/>
      <c r="F18" s="9"/>
    </row>
    <row r="19" customFormat="false" ht="15" hidden="false" customHeight="false" outlineLevel="0" collapsed="false">
      <c r="A19" s="9" t="s">
        <v>71</v>
      </c>
      <c r="B19" s="9" t="s">
        <v>60</v>
      </c>
      <c r="C19" s="9" t="s">
        <v>56</v>
      </c>
      <c r="D19" s="9" t="s">
        <v>44</v>
      </c>
      <c r="E19" s="9" t="n">
        <v>1</v>
      </c>
      <c r="F19" s="9"/>
    </row>
    <row r="20" customFormat="false" ht="15" hidden="false" customHeight="false" outlineLevel="0" collapsed="false">
      <c r="A20" s="9" t="s">
        <v>72</v>
      </c>
      <c r="B20" s="9" t="s">
        <v>62</v>
      </c>
      <c r="C20" s="9" t="s">
        <v>56</v>
      </c>
      <c r="D20" s="9" t="s">
        <v>42</v>
      </c>
      <c r="E20" s="9" t="n">
        <v>2</v>
      </c>
      <c r="F20" s="9" t="s">
        <v>73</v>
      </c>
    </row>
    <row r="21" customFormat="false" ht="15" hidden="false" customHeight="false" outlineLevel="0" collapsed="false">
      <c r="A21" s="9" t="s">
        <v>74</v>
      </c>
      <c r="B21" s="9" t="s">
        <v>55</v>
      </c>
      <c r="C21" s="9" t="s">
        <v>56</v>
      </c>
      <c r="D21" s="9" t="s">
        <v>40</v>
      </c>
      <c r="E21" s="9" t="n">
        <v>3</v>
      </c>
      <c r="F21" s="9"/>
    </row>
    <row r="22" customFormat="false" ht="15" hidden="false" customHeight="false" outlineLevel="0" collapsed="false">
      <c r="A22" s="9" t="s">
        <v>75</v>
      </c>
      <c r="B22" s="9" t="s">
        <v>58</v>
      </c>
      <c r="C22" s="9" t="s">
        <v>67</v>
      </c>
      <c r="D22" s="9"/>
      <c r="E22" s="9"/>
      <c r="F22" s="9"/>
    </row>
    <row r="23" customFormat="false" ht="15" hidden="false" customHeight="false" outlineLevel="0" collapsed="false">
      <c r="A23" s="9" t="s">
        <v>76</v>
      </c>
      <c r="B23" s="9" t="s">
        <v>60</v>
      </c>
      <c r="C23" s="9" t="s">
        <v>56</v>
      </c>
      <c r="D23" s="9" t="s">
        <v>42</v>
      </c>
      <c r="E23" s="9" t="n">
        <v>5</v>
      </c>
      <c r="F23" s="9"/>
    </row>
    <row r="24" customFormat="false" ht="15" hidden="false" customHeight="false" outlineLevel="0" collapsed="false">
      <c r="A24" s="9" t="s">
        <v>77</v>
      </c>
      <c r="B24" s="9" t="s">
        <v>62</v>
      </c>
      <c r="C24" s="9" t="s">
        <v>56</v>
      </c>
      <c r="D24" s="9" t="s">
        <v>40</v>
      </c>
      <c r="E24" s="9" t="n">
        <v>1</v>
      </c>
      <c r="F24" s="9"/>
    </row>
    <row r="25" customFormat="false" ht="15" hidden="false" customHeight="false" outlineLevel="0" collapsed="false">
      <c r="A25" s="9" t="s">
        <v>78</v>
      </c>
      <c r="B25" s="9" t="s">
        <v>55</v>
      </c>
      <c r="C25" s="9" t="s">
        <v>45</v>
      </c>
      <c r="D25" s="9"/>
      <c r="E25" s="9"/>
      <c r="F25" s="9"/>
    </row>
    <row r="26" customFormat="false" ht="15" hidden="false" customHeight="false" outlineLevel="0" collapsed="false">
      <c r="A26" s="9" t="s">
        <v>79</v>
      </c>
      <c r="B26" s="9" t="s">
        <v>58</v>
      </c>
      <c r="C26" s="9" t="s">
        <v>56</v>
      </c>
      <c r="D26" s="9" t="s">
        <v>42</v>
      </c>
      <c r="E26" s="9" t="n">
        <v>3</v>
      </c>
      <c r="F26" s="9"/>
    </row>
    <row r="27" customFormat="false" ht="15" hidden="false" customHeight="false" outlineLevel="0" collapsed="false">
      <c r="A27" s="9" t="s">
        <v>80</v>
      </c>
      <c r="B27" s="9" t="s">
        <v>60</v>
      </c>
      <c r="C27" s="9" t="s">
        <v>56</v>
      </c>
      <c r="D27" s="9" t="s">
        <v>46</v>
      </c>
      <c r="E27" s="9" t="n">
        <v>4</v>
      </c>
      <c r="F27" s="9"/>
    </row>
    <row r="28" customFormat="false" ht="15" hidden="false" customHeight="false" outlineLevel="0" collapsed="false">
      <c r="A28" s="9" t="s">
        <v>81</v>
      </c>
      <c r="B28" s="9" t="s">
        <v>62</v>
      </c>
      <c r="C28" s="9" t="s">
        <v>56</v>
      </c>
      <c r="D28" s="9" t="s">
        <v>40</v>
      </c>
      <c r="E28" s="9" t="n">
        <v>5</v>
      </c>
      <c r="F28" s="9"/>
    </row>
    <row r="29" customFormat="false" ht="15" hidden="false" customHeight="false" outlineLevel="0" collapsed="false">
      <c r="A29" s="9" t="s">
        <v>82</v>
      </c>
      <c r="B29" s="9" t="s">
        <v>55</v>
      </c>
      <c r="C29" s="9" t="s">
        <v>45</v>
      </c>
      <c r="D29" s="9"/>
      <c r="E29" s="9"/>
      <c r="F29" s="9"/>
    </row>
    <row r="30" customFormat="false" ht="15" hidden="false" customHeight="false" outlineLevel="0" collapsed="false">
      <c r="A30" s="9" t="s">
        <v>83</v>
      </c>
      <c r="B30" s="9" t="s">
        <v>58</v>
      </c>
      <c r="C30" s="9" t="s">
        <v>56</v>
      </c>
      <c r="D30" s="9" t="s">
        <v>44</v>
      </c>
      <c r="E30" s="9" t="n">
        <v>2</v>
      </c>
      <c r="F30" s="9"/>
    </row>
    <row r="31" customFormat="false" ht="15" hidden="false" customHeight="false" outlineLevel="0" collapsed="false">
      <c r="A31" s="9" t="s">
        <v>84</v>
      </c>
      <c r="B31" s="9" t="s">
        <v>60</v>
      </c>
      <c r="C31" s="9" t="s">
        <v>56</v>
      </c>
      <c r="D31" s="9" t="s">
        <v>40</v>
      </c>
      <c r="E31" s="9" t="n">
        <v>3</v>
      </c>
      <c r="F31" s="9"/>
    </row>
    <row r="32" customFormat="false" ht="15" hidden="false" customHeight="false" outlineLevel="0" collapsed="false">
      <c r="A32" s="9" t="s">
        <v>85</v>
      </c>
      <c r="B32" s="9" t="s">
        <v>62</v>
      </c>
      <c r="C32" s="9" t="s">
        <v>67</v>
      </c>
      <c r="D32" s="9"/>
      <c r="E32" s="9"/>
      <c r="F32" s="9"/>
    </row>
    <row r="33" customFormat="false" ht="15" hidden="false" customHeight="false" outlineLevel="0" collapsed="false">
      <c r="A33" s="9" t="s">
        <v>86</v>
      </c>
      <c r="B33" s="9" t="s">
        <v>55</v>
      </c>
      <c r="C33" s="9" t="s">
        <v>56</v>
      </c>
      <c r="D33" s="9" t="s">
        <v>46</v>
      </c>
      <c r="E33" s="9" t="n">
        <v>5</v>
      </c>
      <c r="F33" s="9"/>
    </row>
    <row r="34" customFormat="false" ht="15" hidden="false" customHeight="false" outlineLevel="0" collapsed="false">
      <c r="A34" s="9" t="s">
        <v>87</v>
      </c>
      <c r="B34" s="9" t="s">
        <v>58</v>
      </c>
      <c r="C34" s="9" t="s">
        <v>56</v>
      </c>
      <c r="D34" s="9" t="s">
        <v>40</v>
      </c>
      <c r="E34" s="9" t="n">
        <v>1</v>
      </c>
      <c r="F34" s="9"/>
    </row>
    <row r="35" customFormat="false" ht="15" hidden="false" customHeight="false" outlineLevel="0" collapsed="false">
      <c r="A35" s="9" t="s">
        <v>88</v>
      </c>
      <c r="B35" s="9" t="s">
        <v>60</v>
      </c>
      <c r="C35" s="9" t="s">
        <v>45</v>
      </c>
      <c r="D35" s="9"/>
      <c r="E35" s="9"/>
      <c r="F35" s="9"/>
    </row>
    <row r="36" customFormat="false" ht="15" hidden="false" customHeight="false" outlineLevel="0" collapsed="false">
      <c r="A36" s="9" t="s">
        <v>89</v>
      </c>
      <c r="B36" s="9" t="s">
        <v>62</v>
      </c>
      <c r="C36" s="9" t="s">
        <v>56</v>
      </c>
      <c r="D36" s="9" t="s">
        <v>44</v>
      </c>
      <c r="E36" s="9" t="n">
        <v>3</v>
      </c>
      <c r="F36" s="9"/>
    </row>
    <row r="37" customFormat="false" ht="15" hidden="false" customHeight="false" outlineLevel="0" collapsed="false">
      <c r="A37" s="9" t="s">
        <v>90</v>
      </c>
      <c r="B37" s="9" t="s">
        <v>55</v>
      </c>
      <c r="C37" s="9" t="s">
        <v>56</v>
      </c>
      <c r="D37" s="9" t="s">
        <v>40</v>
      </c>
      <c r="E37" s="9" t="n">
        <v>4</v>
      </c>
      <c r="F37" s="9"/>
    </row>
    <row r="38" customFormat="false" ht="15" hidden="false" customHeight="false" outlineLevel="0" collapsed="false">
      <c r="A38" s="9" t="s">
        <v>91</v>
      </c>
      <c r="B38" s="9" t="s">
        <v>58</v>
      </c>
      <c r="C38" s="9" t="s">
        <v>56</v>
      </c>
      <c r="D38" s="9" t="s">
        <v>46</v>
      </c>
      <c r="E38" s="9" t="n">
        <v>5</v>
      </c>
      <c r="F38" s="9"/>
    </row>
    <row r="39" customFormat="false" ht="15" hidden="false" customHeight="false" outlineLevel="0" collapsed="false">
      <c r="A39" s="9" t="s">
        <v>92</v>
      </c>
      <c r="B39" s="9" t="s">
        <v>60</v>
      </c>
      <c r="C39" s="9" t="s">
        <v>45</v>
      </c>
      <c r="D39" s="9"/>
      <c r="E39" s="9"/>
      <c r="F39" s="9"/>
    </row>
    <row r="40" customFormat="false" ht="15" hidden="false" customHeight="false" outlineLevel="0" collapsed="false">
      <c r="A40" s="9" t="s">
        <v>93</v>
      </c>
      <c r="B40" s="9" t="s">
        <v>62</v>
      </c>
      <c r="C40" s="9" t="s">
        <v>56</v>
      </c>
      <c r="D40" s="9" t="s">
        <v>40</v>
      </c>
      <c r="E40" s="9" t="n">
        <v>2</v>
      </c>
      <c r="F40" s="9"/>
    </row>
    <row r="41" customFormat="false" ht="15" hidden="false" customHeight="false" outlineLevel="0" collapsed="false">
      <c r="A41" s="9" t="s">
        <v>94</v>
      </c>
      <c r="B41" s="9" t="s">
        <v>55</v>
      </c>
      <c r="C41" s="9" t="s">
        <v>67</v>
      </c>
      <c r="D41" s="9"/>
      <c r="E41" s="9"/>
      <c r="F41" s="9"/>
    </row>
    <row r="42" customFormat="false" ht="15" hidden="false" customHeight="false" outlineLevel="0" collapsed="false">
      <c r="A42" s="9" t="s">
        <v>95</v>
      </c>
      <c r="B42" s="9" t="s">
        <v>58</v>
      </c>
      <c r="C42" s="9" t="s">
        <v>56</v>
      </c>
      <c r="D42" s="9" t="s">
        <v>44</v>
      </c>
      <c r="E42" s="9" t="n">
        <v>4</v>
      </c>
      <c r="F42" s="9"/>
    </row>
    <row r="43" customFormat="false" ht="15" hidden="false" customHeight="false" outlineLevel="0" collapsed="false">
      <c r="A43" s="9" t="s">
        <v>96</v>
      </c>
      <c r="B43" s="9" t="s">
        <v>60</v>
      </c>
      <c r="C43" s="9" t="s">
        <v>45</v>
      </c>
      <c r="D43" s="9"/>
      <c r="E43" s="9"/>
      <c r="F43" s="9"/>
    </row>
    <row r="44" customFormat="false" ht="15" hidden="false" customHeight="false" outlineLevel="0" collapsed="false">
      <c r="A44" s="9" t="s">
        <v>97</v>
      </c>
      <c r="B44" s="9" t="s">
        <v>62</v>
      </c>
      <c r="C44" s="9" t="s">
        <v>56</v>
      </c>
      <c r="D44" s="9" t="s">
        <v>53</v>
      </c>
      <c r="E44" s="9" t="n">
        <v>1</v>
      </c>
      <c r="F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</row>
  </sheetData>
  <dataValidations count="3">
    <dataValidation allowBlank="true" errorStyle="stop" operator="between" showDropDown="false" showErrorMessage="true" showInputMessage="false" sqref="D9:D108" type="list">
      <formula1>"Chicken,Beef,Fish,Vegetarian,Kids meal"</formula1>
      <formula2>0</formula2>
    </dataValidation>
    <dataValidation allowBlank="true" errorStyle="stop" operator="between" showDropDown="false" showErrorMessage="true" showInputMessage="false" sqref="B9:B108" type="list">
      <formula1>"Family A,Family B,Friends,Colleagues"</formula1>
      <formula2>0</formula2>
    </dataValidation>
    <dataValidation allowBlank="true" errorStyle="stop" operator="between" showDropDown="false" showErrorMessage="true" showInputMessage="false" sqref="C9:C108" type="list">
      <formula1>"Pending,Yes,No"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2026-10-12T05:10:46Z</dcterms:created>
  <dc:creator>openpyxl</dc:creator>
  <dc:description/>
  <dc:language>en-US</dc:language>
  <cp:lastModifiedBy/>
  <dcterms:modified xsi:type="dcterms:W3CDTF">2026-10-12T05:10:46Z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